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tabRatio="564" activeTab="4"/>
  </bookViews>
  <sheets>
    <sheet name="IND. 1" sheetId="1" r:id="rId1"/>
    <sheet name="IND. 2" sheetId="2" r:id="rId2"/>
    <sheet name="IND. 3" sheetId="3" r:id="rId3"/>
    <sheet name="IND.7" sheetId="4" r:id="rId4"/>
    <sheet name="IND. 9" sheetId="9" r:id="rId5"/>
    <sheet name="IND. 11" sheetId="11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<sst xmlns="http://schemas.openxmlformats.org/spreadsheetml/2006/main" count="114" uniqueCount="34">
  <si>
    <t>AÑO</t>
  </si>
  <si>
    <t>INDICADOR</t>
  </si>
  <si>
    <t>VARIABLE 1</t>
  </si>
  <si>
    <t>VARIABLE 2</t>
  </si>
  <si>
    <t>IND.</t>
  </si>
  <si>
    <t>Entidad / unidad:</t>
  </si>
  <si>
    <t>EVOLUCIÓN EN EL PERIODO</t>
  </si>
  <si>
    <t xml:space="preserve">Clave de la entidad / unidad:  </t>
  </si>
  <si>
    <t>NBD</t>
  </si>
  <si>
    <t>HOSPITAL GENERAL DE MÉXICO "Dr. Eduardo Liceaga"</t>
  </si>
  <si>
    <t>Línea base del indicador Institucional: años con los que se inicia el sexenio</t>
  </si>
  <si>
    <t>Línea base del indicador Institucional: año en que empíeza a operar el indicador para la institución</t>
  </si>
  <si>
    <t>*</t>
  </si>
  <si>
    <t>PP E022 "INVESTIGACIÓN Y DESARROLLO EN SALUD"</t>
  </si>
  <si>
    <t>Porcentaje de investigadores institucionales de alto nivel
variable 1 / variable 2 x 100</t>
  </si>
  <si>
    <t>Profesionales de la salud que tengan nombramiento vigente de investigador en Ciencias Médicas de las categorías D-E-F Eméritos del SII más investigadores vigentes en el SNI (Niveles 1 a 3 y Eméritos) en el año actual</t>
  </si>
  <si>
    <t>Total de investigadores del SII más investigadores vigentes en el SNI en el año actual</t>
  </si>
  <si>
    <t>Porcentaje de artículos científicos publicados en revistas de impacto alto
variable 1 / variable 2 x 100</t>
  </si>
  <si>
    <t>Artículos científicos publicados en revistas de impacto alto (grupos III a VII) en el periodo</t>
  </si>
  <si>
    <t>Artículos científicos totales publicados en revistas (grupos I a VII) en el periodo</t>
  </si>
  <si>
    <t>Promedio de productos de la investigación por investigador institucional
variable 1 / variable 2 x 100</t>
  </si>
  <si>
    <t xml:space="preserve">Productos institucionales totales, en el periodo </t>
  </si>
  <si>
    <t>Total de Investigadores institucionales vigentes en el periodo</t>
  </si>
  <si>
    <t>Proporción del presupuesto complementario obtenido para investigación científica y desarrollo tecnológico para la salud
variable 1 / variable 2 x 100</t>
  </si>
  <si>
    <t>Presupuesto complementario destinado a investigación en el año actual</t>
  </si>
  <si>
    <t>Presupuesto federal institucional destinado a investigación en el año actual</t>
  </si>
  <si>
    <t>Porcentaje del presupuesto federal institucional destinado a investigación científica y desarrollo tecnológico para la salud
variable 1 / variable 2 x 100</t>
  </si>
  <si>
    <t xml:space="preserve">Presupuesto federal institucional destinado a investigación científica y desarrollo tecnológico para la salud, en el año actual </t>
  </si>
  <si>
    <t>Presupuesto federal total institucional en el año actual</t>
  </si>
  <si>
    <t>Porcentaje de ocupación de plazas de investigador
variable 1 / variable 2 x 100</t>
  </si>
  <si>
    <t>Plazas de investigador ocupadas en el año actual</t>
  </si>
  <si>
    <t>Plazas de investigador autorizadas en el año actual</t>
  </si>
  <si>
    <t>MATRIZ DE INDICADORES PARA RESULTADOS (MIR)</t>
  </si>
  <si>
    <t>Los dattos del ejercicio 2023, es lo realizado al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</si>
</sst>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  <family val="2"/>
    </font>
    <font>
      <b/>
      <sz val="11"/>
      <color theme="1"/>
      <name val="Montserrat"/>
      <family val="2"/>
    </font>
    <font>
      <sz val="10"/>
      <color theme="1"/>
      <name val="Montserrat"/>
      <family val="2"/>
    </font>
    <font>
      <b/>
      <sz val="10"/>
      <color theme="1"/>
      <name val="Montserrat"/>
      <family val="2"/>
    </font>
    <font>
      <sz val="8"/>
      <color theme="1"/>
      <name val="Montserrat"/>
      <family val="2"/>
    </font>
    <font>
      <b/>
      <sz val="7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1'!$C$11:$C$16</c:f>
              <c:numCache/>
            </c:numRef>
          </c:cat>
          <c:val>
            <c:numRef>
              <c:f>'IND. 1'!$D$11:$D$16</c:f>
              <c:numCache/>
            </c:numRef>
          </c:val>
        </c:ser>
        <c:overlap val="-27"/>
        <c:gapWidth val="219"/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59889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2'!$C$11:$C$16</c:f>
              <c:numCache/>
            </c:numRef>
          </c:cat>
          <c:val>
            <c:numRef>
              <c:f>'IND. 2'!$D$11:$D$16</c:f>
              <c:numCache/>
            </c:numRef>
          </c:val>
        </c:ser>
        <c:overlap val="-27"/>
        <c:gapWidth val="219"/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2370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3'!$C$11:$C$16</c:f>
              <c:numCache/>
            </c:numRef>
          </c:cat>
          <c:val>
            <c:numRef>
              <c:f>'IND. 3'!$D$11:$D$16</c:f>
              <c:numCache/>
            </c:numRef>
          </c:val>
        </c:ser>
        <c:overlap val="-27"/>
        <c:gapWidth val="219"/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565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'IND.7'!$C$11:$C$16</c:f>
              <c:numCache/>
            </c:numRef>
          </c:cat>
          <c:val>
            <c:numRef>
              <c:f>'IND.7'!$D$11:$D$16</c:f>
              <c:numCache/>
            </c:numRef>
          </c:val>
        </c:ser>
        <c:overlap val="-27"/>
        <c:gapWidth val="219"/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777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9'!$C$11:$C$16</c:f>
              <c:numCache/>
            </c:numRef>
          </c:cat>
          <c:val>
            <c:numRef>
              <c:f>'IND. 9'!$D$11:$D$16</c:f>
              <c:numCache/>
            </c:numRef>
          </c:val>
        </c:ser>
        <c:overlap val="-27"/>
        <c:gapWidth val="219"/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6097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3"/>
          <c:w val="0.891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11'!$C$11:$C$16</c:f>
              <c:numCache/>
            </c:numRef>
          </c:cat>
          <c:val>
            <c:numRef>
              <c:f>'IND. 11'!$D$11:$D$16</c:f>
              <c:numCache/>
            </c:numRef>
          </c:val>
        </c:ser>
        <c:overlap val="-27"/>
        <c:gapWidth val="219"/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506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57150</xdr:colOff>
      <xdr:row>18</xdr:row>
      <xdr:rowOff>28575</xdr:rowOff>
    </xdr:from>
    <xdr:to>
      <xdr:col>5</xdr:col>
      <xdr:colOff>2609850</xdr:colOff>
      <xdr:row>30</xdr:row>
      <xdr:rowOff>190500</xdr:rowOff>
    </xdr:to>
    <xdr:graphicFrame macro="">
      <xdr:nvGraphicFramePr>
        <xdr:cNvPr id="18" name="Gráfico 17"/>
        <xdr:cNvGraphicFramePr/>
      </xdr:nvGraphicFramePr>
      <xdr:xfrm>
        <a:off x="4838700" y="5524500"/>
        <a:ext cx="52673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152400</xdr:colOff>
      <xdr:row>18</xdr:row>
      <xdr:rowOff>19050</xdr:rowOff>
    </xdr:from>
    <xdr:to>
      <xdr:col>5</xdr:col>
      <xdr:colOff>2581275</xdr:colOff>
      <xdr:row>32</xdr:row>
      <xdr:rowOff>152400</xdr:rowOff>
    </xdr:to>
    <xdr:graphicFrame macro="">
      <xdr:nvGraphicFramePr>
        <xdr:cNvPr id="7" name="Gráfico 6"/>
        <xdr:cNvGraphicFramePr/>
      </xdr:nvGraphicFramePr>
      <xdr:xfrm>
        <a:off x="4933950" y="5133975"/>
        <a:ext cx="51435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85725</xdr:colOff>
      <xdr:row>18</xdr:row>
      <xdr:rowOff>47625</xdr:rowOff>
    </xdr:from>
    <xdr:to>
      <xdr:col>5</xdr:col>
      <xdr:colOff>2609850</xdr:colOff>
      <xdr:row>31</xdr:row>
      <xdr:rowOff>190500</xdr:rowOff>
    </xdr:to>
    <xdr:graphicFrame macro="">
      <xdr:nvGraphicFramePr>
        <xdr:cNvPr id="7" name="Gráfico 6"/>
        <xdr:cNvGraphicFramePr/>
      </xdr:nvGraphicFramePr>
      <xdr:xfrm>
        <a:off x="4867275" y="5353050"/>
        <a:ext cx="52387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114300</xdr:colOff>
      <xdr:row>18</xdr:row>
      <xdr:rowOff>28575</xdr:rowOff>
    </xdr:from>
    <xdr:to>
      <xdr:col>5</xdr:col>
      <xdr:colOff>2590800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895850" y="5524500"/>
        <a:ext cx="51911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114300</xdr:colOff>
      <xdr:row>18</xdr:row>
      <xdr:rowOff>47625</xdr:rowOff>
    </xdr:from>
    <xdr:to>
      <xdr:col>5</xdr:col>
      <xdr:colOff>2590800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895850" y="5543550"/>
        <a:ext cx="51911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66675</xdr:colOff>
      <xdr:row>18</xdr:row>
      <xdr:rowOff>57150</xdr:rowOff>
    </xdr:from>
    <xdr:to>
      <xdr:col>5</xdr:col>
      <xdr:colOff>2667000</xdr:colOff>
      <xdr:row>32</xdr:row>
      <xdr:rowOff>190500</xdr:rowOff>
    </xdr:to>
    <xdr:graphicFrame macro="">
      <xdr:nvGraphicFramePr>
        <xdr:cNvPr id="7" name="Gráfico 6"/>
        <xdr:cNvGraphicFramePr/>
      </xdr:nvGraphicFramePr>
      <xdr:xfrm>
        <a:off x="4848225" y="5172075"/>
        <a:ext cx="53149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FB90-9C78-44C7-94EB-0BDBEAE9EDDA}">
  <dimension ref="A1:F20"/>
  <sheetViews>
    <sheetView view="pageBreakPreview" zoomScale="90" zoomScaleSheetLayoutView="90" workbookViewId="0" topLeftCell="A8">
      <selection activeCell="D27" sqref="D27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32</v>
      </c>
      <c r="B1" s="16"/>
      <c r="C1" s="16"/>
      <c r="D1" s="16"/>
      <c r="E1" s="16"/>
      <c r="F1" s="16"/>
    </row>
    <row r="2" spans="1:6" ht="14.25">
      <c r="A2" s="16" t="s">
        <v>13</v>
      </c>
      <c r="B2" s="16"/>
      <c r="C2" s="16"/>
      <c r="D2" s="16"/>
      <c r="E2" s="16"/>
      <c r="F2" s="16"/>
    </row>
    <row r="3" spans="1:6" ht="14.25">
      <c r="A3" s="16" t="s">
        <v>6</v>
      </c>
      <c r="B3" s="16"/>
      <c r="C3" s="16"/>
      <c r="D3" s="16"/>
      <c r="E3" s="16"/>
      <c r="F3" s="16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5">
        <v>1</v>
      </c>
      <c r="B9" s="5"/>
      <c r="C9" s="13"/>
      <c r="D9" s="6" t="s">
        <v>14</v>
      </c>
      <c r="E9" s="6" t="s">
        <v>15</v>
      </c>
      <c r="F9" s="6" t="s">
        <v>16</v>
      </c>
    </row>
    <row r="10" spans="1:6" ht="15">
      <c r="A10" s="15"/>
      <c r="B10" s="5">
        <v>1</v>
      </c>
      <c r="C10" s="7">
        <v>2015</v>
      </c>
      <c r="D10" s="8">
        <f>SUM(E10/F10*100)</f>
        <v>75</v>
      </c>
      <c r="E10" s="9">
        <v>24</v>
      </c>
      <c r="F10" s="9">
        <v>32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52.54237288135594</v>
      </c>
      <c r="E11" s="12">
        <v>31</v>
      </c>
      <c r="F11" s="12">
        <v>59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47.27272727272727</v>
      </c>
      <c r="E12" s="12">
        <v>26</v>
      </c>
      <c r="F12" s="12">
        <v>55</v>
      </c>
    </row>
    <row r="13" spans="1:6" ht="30" customHeight="1">
      <c r="A13" s="15"/>
      <c r="B13" s="18"/>
      <c r="C13" s="10">
        <v>2020</v>
      </c>
      <c r="D13" s="11">
        <f t="shared" si="0"/>
        <v>40.298507462686565</v>
      </c>
      <c r="E13" s="12">
        <v>27</v>
      </c>
      <c r="F13" s="12">
        <v>67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45.588235294117645</v>
      </c>
      <c r="E14" s="12">
        <v>31</v>
      </c>
      <c r="F14" s="12">
        <v>68</v>
      </c>
    </row>
    <row r="15" spans="1:6" ht="30" customHeight="1">
      <c r="A15" s="15"/>
      <c r="B15" s="18"/>
      <c r="C15" s="10">
        <v>2022</v>
      </c>
      <c r="D15" s="11">
        <f>IF(E15=0,0,E15/F15*100)</f>
        <v>51.35135135135135</v>
      </c>
      <c r="E15" s="12">
        <v>38</v>
      </c>
      <c r="F15" s="12">
        <v>74</v>
      </c>
    </row>
    <row r="16" spans="1:6" ht="30" customHeight="1">
      <c r="A16" s="15"/>
      <c r="B16" s="19"/>
      <c r="C16" s="10">
        <v>2023</v>
      </c>
      <c r="D16" s="11" t="str">
        <f>IF(E16="","",E16/F16*100)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33</v>
      </c>
    </row>
  </sheetData>
  <mergeCells count="5">
    <mergeCell ref="A9:A16"/>
    <mergeCell ref="A1:F1"/>
    <mergeCell ref="A2:F2"/>
    <mergeCell ref="A3:F3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1B91-061B-4920-AABC-87F17C486336}">
  <dimension ref="A1:F20"/>
  <sheetViews>
    <sheetView view="pageBreakPreview" zoomScale="90" zoomScaleSheetLayoutView="90" workbookViewId="0" topLeftCell="C1">
      <selection activeCell="C24" sqref="C24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32</v>
      </c>
      <c r="B1" s="16"/>
      <c r="C1" s="16"/>
      <c r="D1" s="16"/>
      <c r="E1" s="16"/>
      <c r="F1" s="16"/>
    </row>
    <row r="2" spans="1:6" ht="14.25">
      <c r="A2" s="16" t="s">
        <v>13</v>
      </c>
      <c r="B2" s="16"/>
      <c r="C2" s="16"/>
      <c r="D2" s="16"/>
      <c r="E2" s="16"/>
      <c r="F2" s="16"/>
    </row>
    <row r="3" spans="1:6" ht="14.25">
      <c r="A3" s="16" t="s">
        <v>6</v>
      </c>
      <c r="B3" s="16"/>
      <c r="C3" s="16"/>
      <c r="D3" s="16"/>
      <c r="E3" s="16"/>
      <c r="F3" s="16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5">
        <v>2</v>
      </c>
      <c r="B9" s="5"/>
      <c r="C9" s="13"/>
      <c r="D9" s="6" t="s">
        <v>17</v>
      </c>
      <c r="E9" s="6" t="s">
        <v>18</v>
      </c>
      <c r="F9" s="6" t="s">
        <v>19</v>
      </c>
    </row>
    <row r="10" spans="1:6" ht="15">
      <c r="A10" s="15"/>
      <c r="B10" s="5">
        <v>1</v>
      </c>
      <c r="C10" s="7">
        <v>2014</v>
      </c>
      <c r="D10" s="8">
        <f>SUM(E10/F10*100)</f>
        <v>96.61016949152543</v>
      </c>
      <c r="E10" s="9">
        <v>57</v>
      </c>
      <c r="F10" s="9">
        <v>59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35.319148936170215</v>
      </c>
      <c r="E11" s="12">
        <v>83</v>
      </c>
      <c r="F11" s="12">
        <v>235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39.705882352941174</v>
      </c>
      <c r="E12" s="12">
        <v>81</v>
      </c>
      <c r="F12" s="12">
        <v>204</v>
      </c>
    </row>
    <row r="13" spans="1:6" ht="30" customHeight="1">
      <c r="A13" s="15"/>
      <c r="B13" s="18"/>
      <c r="C13" s="10">
        <v>2020</v>
      </c>
      <c r="D13" s="11">
        <f t="shared" si="0"/>
        <v>52.72727272727272</v>
      </c>
      <c r="E13" s="12">
        <v>116</v>
      </c>
      <c r="F13" s="12">
        <v>220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52.09125475285171</v>
      </c>
      <c r="E14" s="12">
        <v>137</v>
      </c>
      <c r="F14" s="12">
        <v>263</v>
      </c>
    </row>
    <row r="15" spans="1:6" ht="30" customHeight="1">
      <c r="A15" s="15"/>
      <c r="B15" s="18"/>
      <c r="C15" s="10">
        <v>2022</v>
      </c>
      <c r="D15" s="11">
        <f>IF(E15=0,0,E15/F15*100)</f>
        <v>53.25670498084292</v>
      </c>
      <c r="E15" s="12">
        <v>139</v>
      </c>
      <c r="F15" s="12">
        <v>261</v>
      </c>
    </row>
    <row r="16" spans="1:6" ht="30" customHeight="1">
      <c r="A16" s="15"/>
      <c r="B16" s="19"/>
      <c r="C16" s="10">
        <v>2023</v>
      </c>
      <c r="D16" s="11" t="str">
        <f>IF(E16="","",E16/F16*100)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33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5467-5D62-4573-996D-86D6B650BF57}">
  <dimension ref="A1:F20"/>
  <sheetViews>
    <sheetView view="pageBreakPreview" zoomScale="90" zoomScaleSheetLayoutView="90" workbookViewId="0" topLeftCell="C7">
      <selection activeCell="D24" sqref="D24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32</v>
      </c>
      <c r="B1" s="16"/>
      <c r="C1" s="16"/>
      <c r="D1" s="16"/>
      <c r="E1" s="16"/>
      <c r="F1" s="16"/>
    </row>
    <row r="2" spans="1:6" ht="14.25">
      <c r="A2" s="16" t="s">
        <v>13</v>
      </c>
      <c r="B2" s="16"/>
      <c r="C2" s="16"/>
      <c r="D2" s="16"/>
      <c r="E2" s="16"/>
      <c r="F2" s="16"/>
    </row>
    <row r="3" spans="1:6" ht="14.25">
      <c r="A3" s="16" t="s">
        <v>6</v>
      </c>
      <c r="B3" s="16"/>
      <c r="C3" s="16"/>
      <c r="D3" s="16"/>
      <c r="E3" s="16"/>
      <c r="F3" s="16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5">
        <v>3</v>
      </c>
      <c r="B9" s="5"/>
      <c r="C9" s="13"/>
      <c r="D9" s="6" t="s">
        <v>20</v>
      </c>
      <c r="E9" s="6" t="s">
        <v>21</v>
      </c>
      <c r="F9" s="6" t="s">
        <v>22</v>
      </c>
    </row>
    <row r="10" spans="1:6" ht="15">
      <c r="A10" s="15"/>
      <c r="B10" s="5">
        <v>1</v>
      </c>
      <c r="C10" s="7">
        <v>2012</v>
      </c>
      <c r="D10" s="8">
        <f>SUM(E10/F10)</f>
        <v>12.34375</v>
      </c>
      <c r="E10" s="9">
        <v>395</v>
      </c>
      <c r="F10" s="9">
        <v>32</v>
      </c>
    </row>
    <row r="11" spans="1:6" ht="30" customHeight="1">
      <c r="A11" s="15"/>
      <c r="B11" s="17">
        <v>2</v>
      </c>
      <c r="C11" s="10">
        <v>2018</v>
      </c>
      <c r="D11" s="11">
        <f>SUM(E11/F11)</f>
        <v>4.593220338983051</v>
      </c>
      <c r="E11" s="12">
        <v>271</v>
      </c>
      <c r="F11" s="12">
        <v>59</v>
      </c>
    </row>
    <row r="12" spans="1:6" ht="30" customHeight="1">
      <c r="A12" s="15"/>
      <c r="B12" s="18"/>
      <c r="C12" s="10">
        <v>2019</v>
      </c>
      <c r="D12" s="11">
        <f aca="true" t="shared" si="0" ref="D12:D14">SUM(E12/F12)</f>
        <v>4.127272727272727</v>
      </c>
      <c r="E12" s="12">
        <v>227</v>
      </c>
      <c r="F12" s="12">
        <v>55</v>
      </c>
    </row>
    <row r="13" spans="1:6" ht="30" customHeight="1">
      <c r="A13" s="15"/>
      <c r="B13" s="18"/>
      <c r="C13" s="10">
        <v>2020</v>
      </c>
      <c r="D13" s="11">
        <f t="shared" si="0"/>
        <v>3.5074626865671643</v>
      </c>
      <c r="E13" s="12">
        <v>235</v>
      </c>
      <c r="F13" s="12">
        <v>67</v>
      </c>
    </row>
    <row r="14" spans="1:6" ht="30" customHeight="1">
      <c r="A14" s="15"/>
      <c r="B14" s="18"/>
      <c r="C14" s="10">
        <v>2021</v>
      </c>
      <c r="D14" s="11">
        <f t="shared" si="0"/>
        <v>4.17910447761194</v>
      </c>
      <c r="E14" s="12">
        <v>280</v>
      </c>
      <c r="F14" s="12">
        <v>67</v>
      </c>
    </row>
    <row r="15" spans="1:6" ht="30" customHeight="1">
      <c r="A15" s="15"/>
      <c r="B15" s="18"/>
      <c r="C15" s="10">
        <v>2022</v>
      </c>
      <c r="D15" s="11">
        <f>IF(E15=0,0,E15/F15*100)</f>
        <v>362.16216216216213</v>
      </c>
      <c r="E15" s="12">
        <v>268</v>
      </c>
      <c r="F15" s="12">
        <v>74</v>
      </c>
    </row>
    <row r="16" spans="1:6" ht="30" customHeight="1">
      <c r="A16" s="15"/>
      <c r="B16" s="19"/>
      <c r="C16" s="10">
        <v>2023</v>
      </c>
      <c r="D16" s="11" t="str">
        <f>IF(E16="","",E16/F16*100)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33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A4F0-BE2E-4AEF-A8B1-141811B8ACAA}">
  <dimension ref="A1:F20"/>
  <sheetViews>
    <sheetView view="pageBreakPreview" zoomScale="90" zoomScaleSheetLayoutView="90" workbookViewId="0" topLeftCell="C7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32</v>
      </c>
      <c r="B1" s="16"/>
      <c r="C1" s="16"/>
      <c r="D1" s="16"/>
      <c r="E1" s="16"/>
      <c r="F1" s="16"/>
    </row>
    <row r="2" spans="1:6" ht="14.25">
      <c r="A2" s="16" t="s">
        <v>13</v>
      </c>
      <c r="B2" s="16"/>
      <c r="C2" s="16"/>
      <c r="D2" s="16"/>
      <c r="E2" s="16"/>
      <c r="F2" s="16"/>
    </row>
    <row r="3" spans="1:6" ht="14.25">
      <c r="A3" s="16" t="s">
        <v>6</v>
      </c>
      <c r="B3" s="16"/>
      <c r="C3" s="16"/>
      <c r="D3" s="16"/>
      <c r="E3" s="16"/>
      <c r="F3" s="16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5">
        <v>7</v>
      </c>
      <c r="B9" s="5"/>
      <c r="C9" s="13"/>
      <c r="D9" s="6" t="s">
        <v>23</v>
      </c>
      <c r="E9" s="6" t="s">
        <v>24</v>
      </c>
      <c r="F9" s="6" t="s">
        <v>25</v>
      </c>
    </row>
    <row r="10" spans="1:6" ht="15">
      <c r="A10" s="15"/>
      <c r="B10" s="5">
        <v>1</v>
      </c>
      <c r="C10" s="7">
        <v>2012</v>
      </c>
      <c r="D10" s="8">
        <f>SUM(E10/F10*100)</f>
        <v>41.17340917769949</v>
      </c>
      <c r="E10" s="9">
        <v>5912647.6</v>
      </c>
      <c r="F10" s="9">
        <v>14360354.7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106.56715476213681</v>
      </c>
      <c r="E11" s="12">
        <v>4155015</v>
      </c>
      <c r="F11" s="12">
        <v>3898964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142.37572465389903</v>
      </c>
      <c r="E12" s="12">
        <v>6679628.31</v>
      </c>
      <c r="F12" s="12">
        <v>4691550</v>
      </c>
    </row>
    <row r="13" spans="1:6" ht="30" customHeight="1">
      <c r="A13" s="15"/>
      <c r="B13" s="18"/>
      <c r="C13" s="10">
        <v>2020</v>
      </c>
      <c r="D13" s="11">
        <f t="shared" si="0"/>
        <v>110.91187215660774</v>
      </c>
      <c r="E13" s="12">
        <v>4683507.79</v>
      </c>
      <c r="F13" s="12">
        <v>4222729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112.92618723630295</v>
      </c>
      <c r="E14" s="12">
        <v>4685504</v>
      </c>
      <c r="F14" s="12">
        <v>4149174</v>
      </c>
    </row>
    <row r="15" spans="1:6" ht="30" customHeight="1">
      <c r="A15" s="15"/>
      <c r="B15" s="18"/>
      <c r="C15" s="10">
        <v>2022</v>
      </c>
      <c r="D15" s="11">
        <f>IF(E15=0,0,E15/F15*100)</f>
        <v>140.68407856033116</v>
      </c>
      <c r="E15" s="12">
        <v>8231130</v>
      </c>
      <c r="F15" s="12">
        <v>5850790</v>
      </c>
    </row>
    <row r="16" spans="1:6" ht="30" customHeight="1">
      <c r="A16" s="15"/>
      <c r="B16" s="19"/>
      <c r="C16" s="10">
        <v>2023</v>
      </c>
      <c r="D16" s="11" t="str">
        <f>IF(E16="","",E16/F16*100)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33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4906-C2AC-47D8-BD5E-0B67DC17A16D}">
  <dimension ref="A1:F20"/>
  <sheetViews>
    <sheetView tabSelected="1" view="pageBreakPreview" zoomScale="90" zoomScaleSheetLayoutView="90" workbookViewId="0" topLeftCell="C1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32</v>
      </c>
      <c r="B1" s="16"/>
      <c r="C1" s="16"/>
      <c r="D1" s="16"/>
      <c r="E1" s="16"/>
      <c r="F1" s="16"/>
    </row>
    <row r="2" spans="1:6" ht="14.25">
      <c r="A2" s="16" t="s">
        <v>13</v>
      </c>
      <c r="B2" s="16"/>
      <c r="C2" s="16"/>
      <c r="D2" s="16"/>
      <c r="E2" s="16"/>
      <c r="F2" s="16"/>
    </row>
    <row r="3" spans="1:6" ht="14.25">
      <c r="A3" s="16" t="s">
        <v>6</v>
      </c>
      <c r="B3" s="16"/>
      <c r="C3" s="16"/>
      <c r="D3" s="16"/>
      <c r="E3" s="16"/>
      <c r="F3" s="16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5">
        <v>9</v>
      </c>
      <c r="B9" s="5"/>
      <c r="C9" s="13"/>
      <c r="D9" s="6" t="s">
        <v>26</v>
      </c>
      <c r="E9" s="6" t="s">
        <v>27</v>
      </c>
      <c r="F9" s="6" t="s">
        <v>28</v>
      </c>
    </row>
    <row r="10" spans="1:6" ht="15">
      <c r="A10" s="15"/>
      <c r="B10" s="5">
        <v>1</v>
      </c>
      <c r="C10" s="7">
        <v>2014</v>
      </c>
      <c r="D10" s="8">
        <f>SUM(E10/F10*100)</f>
        <v>126.91576706303165</v>
      </c>
      <c r="E10" s="9">
        <v>2400000</v>
      </c>
      <c r="F10" s="9">
        <v>1891018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0.4933283968321779</v>
      </c>
      <c r="E11" s="12">
        <v>3898964</v>
      </c>
      <c r="F11" s="12">
        <v>790338449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0.8284869306921745</v>
      </c>
      <c r="E12" s="12">
        <v>4691550</v>
      </c>
      <c r="F12" s="12">
        <v>566279301</v>
      </c>
    </row>
    <row r="13" spans="1:6" ht="30" customHeight="1">
      <c r="A13" s="15"/>
      <c r="B13" s="18"/>
      <c r="C13" s="10">
        <v>2020</v>
      </c>
      <c r="D13" s="11">
        <f t="shared" si="0"/>
        <v>0.7288091555060481</v>
      </c>
      <c r="E13" s="12">
        <v>4222729</v>
      </c>
      <c r="F13" s="12">
        <v>579401201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0.6088222863902252</v>
      </c>
      <c r="E14" s="12">
        <v>4149174</v>
      </c>
      <c r="F14" s="12">
        <v>681508232</v>
      </c>
    </row>
    <row r="15" spans="1:6" ht="30" customHeight="1">
      <c r="A15" s="15"/>
      <c r="B15" s="18"/>
      <c r="C15" s="10">
        <v>2022</v>
      </c>
      <c r="D15" s="11">
        <f>IF(E15=0,0,E15/F15*100)</f>
        <v>0.28774277598673015</v>
      </c>
      <c r="E15" s="12">
        <v>5850790</v>
      </c>
      <c r="F15" s="12">
        <v>2033340361</v>
      </c>
    </row>
    <row r="16" spans="1:6" ht="30" customHeight="1">
      <c r="A16" s="15"/>
      <c r="B16" s="19"/>
      <c r="C16" s="10">
        <v>2023</v>
      </c>
      <c r="D16" s="11" t="str">
        <f>IF(E16="","",E16/F16*100)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33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0FBB-333E-4EBF-A838-9F992F47F10F}">
  <dimension ref="A1:F20"/>
  <sheetViews>
    <sheetView view="pageBreakPreview" zoomScale="90" zoomScaleSheetLayoutView="90" workbookViewId="0" topLeftCell="C1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6" t="s">
        <v>32</v>
      </c>
      <c r="B1" s="16"/>
      <c r="C1" s="16"/>
      <c r="D1" s="16"/>
      <c r="E1" s="16"/>
      <c r="F1" s="16"/>
    </row>
    <row r="2" spans="1:6" ht="14.25">
      <c r="A2" s="16" t="s">
        <v>13</v>
      </c>
      <c r="B2" s="16"/>
      <c r="C2" s="16"/>
      <c r="D2" s="16"/>
      <c r="E2" s="16"/>
      <c r="F2" s="16"/>
    </row>
    <row r="3" spans="1:6" ht="14.25">
      <c r="A3" s="16" t="s">
        <v>6</v>
      </c>
      <c r="B3" s="16"/>
      <c r="C3" s="16"/>
      <c r="D3" s="16"/>
      <c r="E3" s="16"/>
      <c r="F3" s="16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5">
        <v>11</v>
      </c>
      <c r="B9" s="5"/>
      <c r="C9" s="13"/>
      <c r="D9" s="6" t="s">
        <v>29</v>
      </c>
      <c r="E9" s="6" t="s">
        <v>30</v>
      </c>
      <c r="F9" s="6" t="s">
        <v>31</v>
      </c>
    </row>
    <row r="10" spans="1:6" ht="15">
      <c r="A10" s="15"/>
      <c r="B10" s="5">
        <v>1</v>
      </c>
      <c r="C10" s="7">
        <v>2012</v>
      </c>
      <c r="D10" s="8">
        <f>SUM(E10/F10*100)</f>
        <v>196.875</v>
      </c>
      <c r="E10" s="9">
        <v>63</v>
      </c>
      <c r="F10" s="9">
        <v>32</v>
      </c>
    </row>
    <row r="11" spans="1:6" ht="30" customHeight="1">
      <c r="A11" s="15"/>
      <c r="B11" s="17">
        <v>2</v>
      </c>
      <c r="C11" s="10">
        <v>2018</v>
      </c>
      <c r="D11" s="11">
        <f>SUM(E11/F11*100)</f>
        <v>92.3076923076923</v>
      </c>
      <c r="E11" s="12">
        <v>36</v>
      </c>
      <c r="F11" s="12">
        <v>39</v>
      </c>
    </row>
    <row r="12" spans="1:6" ht="30" customHeight="1">
      <c r="A12" s="15"/>
      <c r="B12" s="18"/>
      <c r="C12" s="10">
        <v>2019</v>
      </c>
      <c r="D12" s="11">
        <f aca="true" t="shared" si="0" ref="D12:D13">SUM(E12/F12*100)</f>
        <v>94.87179487179486</v>
      </c>
      <c r="E12" s="12">
        <v>37</v>
      </c>
      <c r="F12" s="12">
        <v>39</v>
      </c>
    </row>
    <row r="13" spans="1:6" ht="30" customHeight="1">
      <c r="A13" s="15"/>
      <c r="B13" s="18"/>
      <c r="C13" s="10">
        <v>2020</v>
      </c>
      <c r="D13" s="11">
        <f t="shared" si="0"/>
        <v>94.87179487179486</v>
      </c>
      <c r="E13" s="12">
        <v>37</v>
      </c>
      <c r="F13" s="12">
        <v>39</v>
      </c>
    </row>
    <row r="14" spans="1:6" ht="30" customHeight="1">
      <c r="A14" s="15"/>
      <c r="B14" s="18"/>
      <c r="C14" s="10">
        <v>2021</v>
      </c>
      <c r="D14" s="11">
        <f aca="true" t="shared" si="1" ref="D14">SUM(E14/F14*100)</f>
        <v>97.43589743589743</v>
      </c>
      <c r="E14" s="12">
        <v>38</v>
      </c>
      <c r="F14" s="12">
        <v>39</v>
      </c>
    </row>
    <row r="15" spans="1:6" ht="30" customHeight="1">
      <c r="A15" s="15"/>
      <c r="B15" s="18"/>
      <c r="C15" s="10">
        <v>2022</v>
      </c>
      <c r="D15" s="11">
        <f>IF(E15=0,0,E15/F15*100)</f>
        <v>97.43589743589743</v>
      </c>
      <c r="E15" s="12">
        <v>38</v>
      </c>
      <c r="F15" s="12">
        <v>39</v>
      </c>
    </row>
    <row r="16" spans="1:6" ht="30" customHeight="1">
      <c r="A16" s="15"/>
      <c r="B16" s="19"/>
      <c r="C16" s="10">
        <v>2023</v>
      </c>
      <c r="D16" s="11" t="str">
        <f>IF(E16="","",E16/F16*100)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33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Direccion Planeacion</dc:creator>
  <cp:keywords/>
  <dc:description/>
  <cp:lastModifiedBy>Usuario Direccion Planeacion</cp:lastModifiedBy>
  <cp:lastPrinted>2023-11-30T16:49:12Z</cp:lastPrinted>
  <dcterms:created xsi:type="dcterms:W3CDTF">2022-10-31T18:32:43Z</dcterms:created>
  <dcterms:modified xsi:type="dcterms:W3CDTF">2023-11-30T16:50:54Z</dcterms:modified>
  <cp:category/>
  <cp:version/>
  <cp:contentType/>
  <cp:contentStatus/>
</cp:coreProperties>
</file>