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9040" windowHeight="15840" activeTab="0"/>
  </bookViews>
  <sheets>
    <sheet name="Hoja1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<sst xmlns="http://schemas.openxmlformats.org/spreadsheetml/2006/main" count="118" uniqueCount="105">
  <si>
    <t>Temáticas de las solicitudes  de información pública</t>
  </si>
  <si>
    <t>Número de solicitudes información del periodo informado</t>
  </si>
  <si>
    <t xml:space="preserve">1. Actividades de la institución </t>
  </si>
  <si>
    <t>a. Programa de trabajo</t>
  </si>
  <si>
    <t>b. Resultados de actividades sustantivas</t>
  </si>
  <si>
    <t>c. Agenda de servidores públicos</t>
  </si>
  <si>
    <t>d. Otros</t>
  </si>
  <si>
    <t>2. Archivos</t>
  </si>
  <si>
    <t>3. Auditorías</t>
  </si>
  <si>
    <t>a. Resultados</t>
  </si>
  <si>
    <t>b. Avance de recomendaciones</t>
  </si>
  <si>
    <t>c. Otros</t>
  </si>
  <si>
    <t>4. Campañas electorales</t>
  </si>
  <si>
    <t>5. Compras públicas y contratos</t>
  </si>
  <si>
    <t>a. Obras públicas</t>
  </si>
  <si>
    <t>b. Bienes adquiridos</t>
  </si>
  <si>
    <t>c. Servicios contratados</t>
  </si>
  <si>
    <t>d. Bienes arrendados</t>
  </si>
  <si>
    <t>e. Licitaciones</t>
  </si>
  <si>
    <t>f. Adjudicaciones directas</t>
  </si>
  <si>
    <t>g. Invitación a proveedores</t>
  </si>
  <si>
    <t>h. Publicidad oficial</t>
  </si>
  <si>
    <t>i. Otros</t>
  </si>
  <si>
    <t>6. Comunidades Indígenas</t>
  </si>
  <si>
    <t>7. Comunidades LGTBI</t>
  </si>
  <si>
    <t>8. Datos personales</t>
  </si>
  <si>
    <t>a. Datos personales</t>
  </si>
  <si>
    <t>b. Expediente clínico o médico</t>
  </si>
  <si>
    <t>c. Expediente laboral</t>
  </si>
  <si>
    <t>9. Desastres y protección civil</t>
  </si>
  <si>
    <t>10. Discriminación</t>
  </si>
  <si>
    <t>11. Educación</t>
  </si>
  <si>
    <t>12. Estructura Orgánica</t>
  </si>
  <si>
    <t>a. Organigrama</t>
  </si>
  <si>
    <t>b. Directorio</t>
  </si>
  <si>
    <t>c. Vacantes</t>
  </si>
  <si>
    <t>13. Gastos</t>
  </si>
  <si>
    <t>a. Gastos operativos</t>
  </si>
  <si>
    <t>b. Gastos administrativos</t>
  </si>
  <si>
    <t>c. Gastos de representación</t>
  </si>
  <si>
    <t>14. Igualdad de género</t>
  </si>
  <si>
    <t>a. Programas de apoyo a mujeres</t>
  </si>
  <si>
    <t>b. Salud de la mujer</t>
  </si>
  <si>
    <t>c. Violencia de género</t>
  </si>
  <si>
    <t>d. Discriminación laboral</t>
  </si>
  <si>
    <t>e. Mujeres empresarias</t>
  </si>
  <si>
    <t>f. Otros</t>
  </si>
  <si>
    <t>15. Información generada o administrada por el sujeto obligado</t>
  </si>
  <si>
    <t>a. Trámites</t>
  </si>
  <si>
    <t>b. Concesiones</t>
  </si>
  <si>
    <t>c. Estadísticas</t>
  </si>
  <si>
    <t>d. Resultados de encuestas</t>
  </si>
  <si>
    <t>e. Marco jurídico</t>
  </si>
  <si>
    <t>f. Presupuesto o avance financiero</t>
  </si>
  <si>
    <t>g. Otros</t>
  </si>
  <si>
    <t>16. Información sobre servidores públicos</t>
  </si>
  <si>
    <t>a. Sueldos</t>
  </si>
  <si>
    <t>b. Prestaciones de servidores públicos</t>
  </si>
  <si>
    <t>c. Información curricular</t>
  </si>
  <si>
    <t>d. Declaraciones patrimoniales</t>
  </si>
  <si>
    <t>e. Otros</t>
  </si>
  <si>
    <t>17. Medio ambiente</t>
  </si>
  <si>
    <t>18. Programas de subsidios</t>
  </si>
  <si>
    <t>a. Diseño y planeación</t>
  </si>
  <si>
    <t>b. Presupuesto o avance financiero</t>
  </si>
  <si>
    <t>c. Criterios de acceso y esquema de operación</t>
  </si>
  <si>
    <t>d. Padrón de beneficiarios</t>
  </si>
  <si>
    <t>e. Resultados, indicadores de impacto, informes, evaluaciones</t>
  </si>
  <si>
    <t>19. Programas sociales</t>
  </si>
  <si>
    <t>20. Salud</t>
  </si>
  <si>
    <t>a. Pandemia</t>
  </si>
  <si>
    <t>b. Disponibilidad y abasto de medicamentos</t>
  </si>
  <si>
    <t>21. Sanciones</t>
  </si>
  <si>
    <t>a. Servidores públicos</t>
  </si>
  <si>
    <t>b. Particulares</t>
  </si>
  <si>
    <t>22. Seguridad Nacional</t>
  </si>
  <si>
    <t>a. Estrateias de seguridad nacional</t>
  </si>
  <si>
    <t>b. instalaciones estratégicas</t>
  </si>
  <si>
    <t>c. Operación de instituciones</t>
  </si>
  <si>
    <t>d. Adquisiciones</t>
  </si>
  <si>
    <t>e. Documentos oficiales</t>
  </si>
  <si>
    <t>f. Normas</t>
  </si>
  <si>
    <t>23. Sentencias y resoluciones</t>
  </si>
  <si>
    <t>24. Violaciones a Derechos Humanos</t>
  </si>
  <si>
    <t>a. Desaparición forzada</t>
  </si>
  <si>
    <t>b. Tortura</t>
  </si>
  <si>
    <t>c. Libertad de expresión</t>
  </si>
  <si>
    <t>d. Masacres</t>
  </si>
  <si>
    <t>e. Casos espécificos de violaciones a derechos humanos</t>
  </si>
  <si>
    <t>f. Violencia política</t>
  </si>
  <si>
    <t>g. Acceso a la justicia</t>
  </si>
  <si>
    <t>h. Otros.</t>
  </si>
  <si>
    <t>25. Otros más frecuentes (especificar)</t>
  </si>
  <si>
    <t>a) Pregunta más frecuente</t>
  </si>
  <si>
    <t>Información generada o administrada por el sujeto obligado</t>
  </si>
  <si>
    <t>b) Segunda pregunta más frecuente</t>
  </si>
  <si>
    <t xml:space="preserve">Actividades de la institución </t>
  </si>
  <si>
    <t>c) Tercera pregunta más frecuente</t>
  </si>
  <si>
    <t>d) Cuarta pregunta más frecuente</t>
  </si>
  <si>
    <t>Datos personales</t>
  </si>
  <si>
    <t>T o t a l (SIN OTROS MÁS FRECUENTES)</t>
  </si>
  <si>
    <t xml:space="preserve">del Segundo Trimestre 2023 (abril-junio) </t>
  </si>
  <si>
    <t xml:space="preserve">Solicitudes de información con mayor recurrencia, en el Hospital General de México "Dr. Eduardo Liceaga", </t>
  </si>
  <si>
    <t>Porcentaje</t>
  </si>
  <si>
    <t xml:space="preserve">Temática de preguntas frecuentes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</si>
</sst>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8" tint="0.39998000860214233"/>
      </right>
      <top style="thin">
        <color theme="8" tint="0.39998000860214233"/>
      </top>
      <bottom/>
    </border>
    <border>
      <left style="thin">
        <color theme="8" tint="0.39998000860214233"/>
      </left>
      <right/>
      <top style="thin">
        <color theme="8" tint="0.39998000860214233"/>
      </top>
      <bottom/>
    </border>
    <border>
      <left/>
      <right style="thin">
        <color rgb="FF0070C0"/>
      </right>
      <top style="thin">
        <color rgb="FF0070C0"/>
      </top>
      <bottom/>
    </border>
    <border>
      <left style="thin">
        <color rgb="FF0070C0"/>
      </left>
      <right/>
      <top style="thin">
        <color rgb="FF0070C0"/>
      </top>
      <bottom/>
    </border>
    <border>
      <left style="thin">
        <color rgb="FF0070C0"/>
      </left>
      <right style="thin">
        <color rgb="FF0070C0"/>
      </right>
      <top style="thin">
        <color rgb="FF0070C0"/>
      </top>
      <bottom/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/>
      <top style="thin">
        <color rgb="FF0070C0"/>
      </top>
      <bottom style="thin">
        <color rgb="FF0070C0"/>
      </bottom>
    </border>
    <border>
      <left/>
      <right style="thin">
        <color theme="8" tint="0.39998000860214233"/>
      </right>
      <top/>
      <bottom/>
    </border>
    <border>
      <left/>
      <right/>
      <top style="thin">
        <color theme="0"/>
      </top>
      <bottom style="thin">
        <color rgb="FF0070C0"/>
      </bottom>
    </border>
    <border>
      <left style="thin">
        <color theme="0"/>
      </left>
      <right/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8" tint="0.39998000860214233"/>
      </left>
      <right/>
      <top/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8" tint="0.39998000860214233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Protection="1">
      <protection locked="0"/>
    </xf>
    <xf numFmtId="2" fontId="2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 applyAlignment="1">
      <alignment horizontal="left"/>
    </xf>
    <xf numFmtId="0" fontId="0" fillId="0" borderId="4" xfId="0" applyBorder="1" applyAlignment="1" applyProtection="1">
      <alignment horizontal="center" vertical="center"/>
      <protection locked="0"/>
    </xf>
    <xf numFmtId="2" fontId="0" fillId="0" borderId="5" xfId="0" applyNumberFormat="1" applyBorder="1" applyAlignment="1">
      <alignment horizontal="center" vertical="center"/>
    </xf>
    <xf numFmtId="0" fontId="0" fillId="3" borderId="2" xfId="0" applyFill="1" applyBorder="1"/>
    <xf numFmtId="0" fontId="0" fillId="3" borderId="3" xfId="0" applyFill="1" applyBorder="1" applyAlignment="1">
      <alignment horizontal="left"/>
    </xf>
    <xf numFmtId="0" fontId="0" fillId="3" borderId="4" xfId="0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left"/>
    </xf>
    <xf numFmtId="0" fontId="2" fillId="4" borderId="4" xfId="0" applyFont="1" applyFill="1" applyBorder="1" applyAlignment="1">
      <alignment vertical="center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/>
    </xf>
    <xf numFmtId="0" fontId="0" fillId="0" borderId="3" xfId="0" applyBorder="1"/>
    <xf numFmtId="0" fontId="0" fillId="3" borderId="3" xfId="0" applyFill="1" applyBorder="1"/>
    <xf numFmtId="0" fontId="0" fillId="0" borderId="6" xfId="0" applyBorder="1"/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>
      <alignment horizontal="center" vertical="center" wrapText="1"/>
    </xf>
    <xf numFmtId="0" fontId="0" fillId="3" borderId="6" xfId="0" applyFill="1" applyBorder="1"/>
    <xf numFmtId="0" fontId="2" fillId="5" borderId="4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3" borderId="4" xfId="0" applyFill="1" applyBorder="1" applyAlignment="1">
      <alignment horizontal="left" vertical="center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left" vertical="center"/>
    </xf>
    <xf numFmtId="0" fontId="0" fillId="0" borderId="4" xfId="0" applyBorder="1" applyAlignment="1" applyProtection="1">
      <alignment horizontal="center" vertical="center" wrapText="1"/>
      <protection locked="0"/>
    </xf>
    <xf numFmtId="0" fontId="2" fillId="5" borderId="7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 wrapText="1"/>
    </xf>
    <xf numFmtId="0" fontId="2" fillId="5" borderId="7" xfId="20" applyNumberFormat="1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0" fontId="0" fillId="6" borderId="0" xfId="0" applyFill="1"/>
    <xf numFmtId="0" fontId="2" fillId="2" borderId="9" xfId="0" applyFont="1" applyFill="1" applyBorder="1" applyAlignment="1">
      <alignment horizontal="center" vertical="center" wrapText="1"/>
    </xf>
    <xf numFmtId="0" fontId="0" fillId="0" borderId="10" xfId="0" applyBorder="1"/>
    <xf numFmtId="0" fontId="2" fillId="0" borderId="11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top"/>
    </xf>
    <xf numFmtId="0" fontId="0" fillId="0" borderId="0" xfId="0" applyAlignment="1">
      <alignment horizont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5" borderId="0" xfId="0" applyFont="1" applyFill="1" applyAlignment="1">
      <alignment horizontal="center" wrapText="1"/>
    </xf>
    <xf numFmtId="0" fontId="2" fillId="5" borderId="13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wrapText="1"/>
    </xf>
    <xf numFmtId="0" fontId="3" fillId="5" borderId="14" xfId="0" applyFont="1" applyFill="1" applyBorder="1" applyAlignment="1">
      <alignment horizontal="center" vertical="top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dxfs count="5"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114300</xdr:colOff>
      <xdr:row>0</xdr:row>
      <xdr:rowOff>0</xdr:rowOff>
    </xdr:from>
    <xdr:ext cx="7067550" cy="266700"/>
    <xdr:sp macro="" textlink="">
      <xdr:nvSpPr>
        <xdr:cNvPr id="2" name="ComboBox1" hidden="1"/>
        <xdr:cNvSpPr/>
      </xdr:nvSpPr>
      <xdr:spPr bwMode="auto">
        <a:xfrm>
          <a:off x="114300" y="0"/>
          <a:ext cx="706755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4-L3FIV%20abril-mayo-juni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o"/>
      <sheetName val="Catálogo"/>
    </sheetNames>
    <sheetDataSet>
      <sheetData sheetId="0">
        <row r="40">
          <cell r="C40">
            <v>5</v>
          </cell>
        </row>
        <row r="41">
          <cell r="C41">
            <v>0</v>
          </cell>
        </row>
        <row r="42">
          <cell r="C42">
            <v>5</v>
          </cell>
        </row>
        <row r="43">
          <cell r="C43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0</v>
          </cell>
        </row>
        <row r="48">
          <cell r="C48">
            <v>20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115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17</v>
          </cell>
        </row>
        <row r="63">
          <cell r="C63">
            <v>3</v>
          </cell>
        </row>
        <row r="65">
          <cell r="C65">
            <v>5</v>
          </cell>
        </row>
        <row r="66">
          <cell r="C66">
            <v>4</v>
          </cell>
        </row>
        <row r="67">
          <cell r="C67">
            <v>2</v>
          </cell>
        </row>
        <row r="68">
          <cell r="C68">
            <v>0</v>
          </cell>
        </row>
        <row r="69">
          <cell r="C69">
            <v>21</v>
          </cell>
        </row>
        <row r="70">
          <cell r="C70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1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6">
          <cell r="C86">
            <v>0</v>
          </cell>
        </row>
        <row r="87">
          <cell r="C87">
            <v>22</v>
          </cell>
        </row>
        <row r="88">
          <cell r="C88">
            <v>0</v>
          </cell>
        </row>
        <row r="90">
          <cell r="C90">
            <v>3</v>
          </cell>
        </row>
        <row r="91">
          <cell r="C91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0</v>
          </cell>
        </row>
        <row r="96">
          <cell r="C96">
            <v>0</v>
          </cell>
        </row>
        <row r="97">
          <cell r="C97">
            <v>0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983A4-F0D4-4EDA-941B-3AD92D3F5351}">
  <dimension ref="A1:M111"/>
  <sheetViews>
    <sheetView tabSelected="1" workbookViewId="0" topLeftCell="A18">
      <selection activeCell="K18" sqref="K18"/>
    </sheetView>
  </sheetViews>
  <sheetFormatPr defaultColWidth="11.421875" defaultRowHeight="15"/>
  <cols>
    <col min="1" max="1" width="3.421875" style="0" customWidth="1"/>
    <col min="2" max="2" width="59.28125" style="0" customWidth="1"/>
    <col min="3" max="3" width="25.57421875" style="0" customWidth="1"/>
    <col min="4" max="4" width="19.00390625" style="0" customWidth="1"/>
    <col min="5" max="5" width="17.7109375" style="0" customWidth="1"/>
    <col min="6" max="6" width="5.140625" style="0" customWidth="1"/>
    <col min="7" max="7" width="7.57421875" style="0" customWidth="1"/>
    <col min="8" max="8" width="9.57421875" style="0" customWidth="1"/>
  </cols>
  <sheetData>
    <row r="1" spans="1:6" ht="15" customHeight="1">
      <c r="A1" s="46" t="s">
        <v>102</v>
      </c>
      <c r="B1" s="46"/>
      <c r="C1" s="46"/>
      <c r="D1" s="44"/>
      <c r="E1" s="42"/>
      <c r="F1" s="43"/>
    </row>
    <row r="2" spans="1:5" ht="15" customHeight="1">
      <c r="A2" s="47" t="s">
        <v>101</v>
      </c>
      <c r="B2" s="47"/>
      <c r="C2" s="47"/>
      <c r="D2" s="44"/>
      <c r="E2" s="1"/>
    </row>
    <row r="3" spans="1:9" ht="45">
      <c r="A3" s="48" t="s">
        <v>0</v>
      </c>
      <c r="B3" s="45"/>
      <c r="C3" s="49" t="s">
        <v>1</v>
      </c>
      <c r="D3" s="50" t="s">
        <v>103</v>
      </c>
      <c r="F3" s="41"/>
      <c r="I3" s="39"/>
    </row>
    <row r="4" spans="1:6" ht="25.5" customHeight="1">
      <c r="A4" s="40" t="s">
        <v>2</v>
      </c>
      <c r="B4" s="36"/>
      <c r="C4" s="37">
        <f>SUM(C5:C8)</f>
        <v>95</v>
      </c>
      <c r="D4" s="35">
        <f>IF(C4=0,"",(C4/$C$111)*100)</f>
        <v>17.304189435336976</v>
      </c>
      <c r="F4" s="41"/>
    </row>
    <row r="5" spans="1:6" ht="18" customHeight="1">
      <c r="A5" s="3"/>
      <c r="B5" s="4" t="s">
        <v>3</v>
      </c>
      <c r="C5" s="5">
        <v>70</v>
      </c>
      <c r="D5" s="6">
        <f>IF(C5="","",(C5/$C$111)*100)</f>
        <v>12.750455373406194</v>
      </c>
      <c r="F5" s="41"/>
    </row>
    <row r="6" spans="1:6" ht="17.25" customHeight="1">
      <c r="A6" s="7"/>
      <c r="B6" s="8" t="s">
        <v>4</v>
      </c>
      <c r="C6" s="9">
        <v>0</v>
      </c>
      <c r="D6" s="10">
        <f>IF(C6="","",(C6/$C$111)*100)</f>
        <v>0</v>
      </c>
      <c r="F6" s="34"/>
    </row>
    <row r="7" spans="1:13" ht="20.25" customHeight="1">
      <c r="A7" s="3"/>
      <c r="B7" s="4" t="s">
        <v>5</v>
      </c>
      <c r="C7" s="5">
        <v>0</v>
      </c>
      <c r="D7" s="6">
        <f>IF(C7="","",(C7/$C$111)*100)</f>
        <v>0</v>
      </c>
      <c r="M7" s="38"/>
    </row>
    <row r="8" spans="1:4" ht="15">
      <c r="A8" s="7"/>
      <c r="B8" s="11" t="s">
        <v>6</v>
      </c>
      <c r="C8" s="9">
        <v>25</v>
      </c>
      <c r="D8" s="10">
        <f>IF(C8="","",(C8/$C$111)*100)</f>
        <v>4.553734061930783</v>
      </c>
    </row>
    <row r="9" spans="1:4" ht="15">
      <c r="A9" s="12" t="s">
        <v>7</v>
      </c>
      <c r="B9" s="12"/>
      <c r="C9" s="13">
        <v>0</v>
      </c>
      <c r="D9" s="6">
        <f>IF(C9="","",(C9/$C$111)*100)</f>
        <v>0</v>
      </c>
    </row>
    <row r="10" spans="1:4" ht="15">
      <c r="A10" s="14" t="s">
        <v>8</v>
      </c>
      <c r="B10" s="14"/>
      <c r="C10" s="15">
        <f>SUM(C11:C13)</f>
        <v>10</v>
      </c>
      <c r="D10" s="2">
        <f>IF(C10=0,"",(C10/$C$111)*100)</f>
        <v>1.8214936247723135</v>
      </c>
    </row>
    <row r="11" spans="1:4" ht="15">
      <c r="A11" s="3"/>
      <c r="B11" s="16" t="s">
        <v>9</v>
      </c>
      <c r="C11" s="5">
        <v>10</v>
      </c>
      <c r="D11" s="6">
        <f>IF(C11="","",(C11/$C$111)*100)</f>
        <v>1.8214936247723135</v>
      </c>
    </row>
    <row r="12" spans="1:4" ht="15">
      <c r="A12" s="7"/>
      <c r="B12" s="17" t="s">
        <v>10</v>
      </c>
      <c r="C12" s="9">
        <v>0</v>
      </c>
      <c r="D12" s="10">
        <f>IF(C12="","",(C12/$C$111)*100)</f>
        <v>0</v>
      </c>
    </row>
    <row r="13" spans="1:4" ht="15">
      <c r="A13" s="3"/>
      <c r="B13" s="18" t="s">
        <v>11</v>
      </c>
      <c r="C13" s="5">
        <v>0</v>
      </c>
      <c r="D13" s="6">
        <f>IF(C13="","",(C13/$C$111)*100)</f>
        <v>0</v>
      </c>
    </row>
    <row r="14" spans="1:4" ht="15">
      <c r="A14" s="12" t="s">
        <v>12</v>
      </c>
      <c r="B14" s="12"/>
      <c r="C14" s="19">
        <v>0</v>
      </c>
      <c r="D14" s="10">
        <f>IF(C14="","",(C14/$C$111)*100)</f>
        <v>0</v>
      </c>
    </row>
    <row r="15" spans="1:4" ht="15">
      <c r="A15" s="14" t="s">
        <v>13</v>
      </c>
      <c r="B15" s="14"/>
      <c r="C15" s="20">
        <f>SUM(C16:C24)</f>
        <v>150</v>
      </c>
      <c r="D15" s="2">
        <f>IF(C15=0,"",(C15/$C$111)*100)</f>
        <v>27.322404371584703</v>
      </c>
    </row>
    <row r="16" spans="1:4" ht="15">
      <c r="A16" s="7"/>
      <c r="B16" s="17" t="s">
        <v>14</v>
      </c>
      <c r="C16" s="9">
        <v>5</v>
      </c>
      <c r="D16" s="10">
        <f aca="true" t="shared" si="0" ref="D16:D26">IF(C16="","",(C16/$C$111)*100)</f>
        <v>0.9107468123861567</v>
      </c>
    </row>
    <row r="17" spans="1:4" ht="15">
      <c r="A17" s="3"/>
      <c r="B17" s="16" t="s">
        <v>15</v>
      </c>
      <c r="C17" s="5">
        <v>70</v>
      </c>
      <c r="D17" s="6">
        <f t="shared" si="0"/>
        <v>12.750455373406194</v>
      </c>
    </row>
    <row r="18" spans="1:4" ht="15">
      <c r="A18" s="7"/>
      <c r="B18" s="17" t="s">
        <v>16</v>
      </c>
      <c r="C18" s="9">
        <v>30</v>
      </c>
      <c r="D18" s="10">
        <f t="shared" si="0"/>
        <v>5.46448087431694</v>
      </c>
    </row>
    <row r="19" spans="1:4" ht="15">
      <c r="A19" s="3"/>
      <c r="B19" s="16" t="s">
        <v>17</v>
      </c>
      <c r="C19" s="5">
        <v>5</v>
      </c>
      <c r="D19" s="6">
        <f t="shared" si="0"/>
        <v>0.9107468123861567</v>
      </c>
    </row>
    <row r="20" spans="1:4" ht="15">
      <c r="A20" s="7"/>
      <c r="B20" s="17" t="s">
        <v>18</v>
      </c>
      <c r="C20" s="9">
        <v>5</v>
      </c>
      <c r="D20" s="10">
        <f t="shared" si="0"/>
        <v>0.9107468123861567</v>
      </c>
    </row>
    <row r="21" spans="1:4" ht="15">
      <c r="A21" s="3"/>
      <c r="B21" s="16" t="s">
        <v>19</v>
      </c>
      <c r="C21" s="5">
        <v>5</v>
      </c>
      <c r="D21" s="6">
        <f t="shared" si="0"/>
        <v>0.9107468123861567</v>
      </c>
    </row>
    <row r="22" spans="1:4" ht="15">
      <c r="A22" s="7"/>
      <c r="B22" s="17" t="s">
        <v>20</v>
      </c>
      <c r="C22" s="9">
        <v>5</v>
      </c>
      <c r="D22" s="10">
        <f t="shared" si="0"/>
        <v>0.9107468123861567</v>
      </c>
    </row>
    <row r="23" spans="1:4" ht="15">
      <c r="A23" s="3"/>
      <c r="B23" s="16" t="s">
        <v>21</v>
      </c>
      <c r="C23" s="5">
        <v>0</v>
      </c>
      <c r="D23" s="6">
        <f t="shared" si="0"/>
        <v>0</v>
      </c>
    </row>
    <row r="24" spans="1:4" ht="15">
      <c r="A24" s="7"/>
      <c r="B24" s="21" t="s">
        <v>22</v>
      </c>
      <c r="C24" s="9">
        <v>25</v>
      </c>
      <c r="D24" s="10">
        <f t="shared" si="0"/>
        <v>4.553734061930783</v>
      </c>
    </row>
    <row r="25" spans="1:4" ht="15">
      <c r="A25" s="12" t="s">
        <v>23</v>
      </c>
      <c r="B25" s="12"/>
      <c r="C25" s="19">
        <v>0</v>
      </c>
      <c r="D25" s="6">
        <f t="shared" si="0"/>
        <v>0</v>
      </c>
    </row>
    <row r="26" spans="1:4" ht="15">
      <c r="A26" s="12" t="s">
        <v>24</v>
      </c>
      <c r="B26" s="12"/>
      <c r="C26" s="19">
        <v>0</v>
      </c>
      <c r="D26" s="10">
        <f t="shared" si="0"/>
        <v>0</v>
      </c>
    </row>
    <row r="27" spans="1:4" ht="15">
      <c r="A27" s="14" t="s">
        <v>25</v>
      </c>
      <c r="B27" s="14"/>
      <c r="C27" s="20">
        <f>SUM(C28:C31)</f>
        <v>55</v>
      </c>
      <c r="D27" s="2">
        <f>IF(C27=0,"",(C27/$C$111)*100)</f>
        <v>10.018214936247723</v>
      </c>
    </row>
    <row r="28" spans="1:4" ht="15">
      <c r="A28" s="7"/>
      <c r="B28" s="17" t="s">
        <v>26</v>
      </c>
      <c r="C28" s="9">
        <v>5</v>
      </c>
      <c r="D28" s="10">
        <f aca="true" t="shared" si="1" ref="D28:D34">IF(C28="","",(C28/$C$111)*100)</f>
        <v>0.9107468123861567</v>
      </c>
    </row>
    <row r="29" spans="1:4" ht="15">
      <c r="A29" s="3"/>
      <c r="B29" s="16" t="s">
        <v>27</v>
      </c>
      <c r="C29" s="5">
        <v>25</v>
      </c>
      <c r="D29" s="6">
        <f t="shared" si="1"/>
        <v>4.553734061930783</v>
      </c>
    </row>
    <row r="30" spans="1:4" ht="15">
      <c r="A30" s="7"/>
      <c r="B30" s="17" t="s">
        <v>28</v>
      </c>
      <c r="C30" s="9">
        <v>20</v>
      </c>
      <c r="D30" s="10">
        <f t="shared" si="1"/>
        <v>3.642987249544627</v>
      </c>
    </row>
    <row r="31" spans="1:4" ht="15">
      <c r="A31" s="3"/>
      <c r="B31" s="18" t="s">
        <v>6</v>
      </c>
      <c r="C31" s="5">
        <v>5</v>
      </c>
      <c r="D31" s="6">
        <f t="shared" si="1"/>
        <v>0.9107468123861567</v>
      </c>
    </row>
    <row r="32" spans="1:4" ht="15">
      <c r="A32" s="12" t="s">
        <v>29</v>
      </c>
      <c r="B32" s="12"/>
      <c r="C32" s="19">
        <v>1</v>
      </c>
      <c r="D32" s="10">
        <f t="shared" si="1"/>
        <v>0.18214936247723132</v>
      </c>
    </row>
    <row r="33" spans="1:4" ht="15">
      <c r="A33" s="12" t="s">
        <v>30</v>
      </c>
      <c r="B33" s="12"/>
      <c r="C33" s="19">
        <v>0</v>
      </c>
      <c r="D33" s="6">
        <f t="shared" si="1"/>
        <v>0</v>
      </c>
    </row>
    <row r="34" spans="1:4" ht="15">
      <c r="A34" s="12" t="s">
        <v>31</v>
      </c>
      <c r="B34" s="12"/>
      <c r="C34" s="19">
        <v>0</v>
      </c>
      <c r="D34" s="10">
        <f t="shared" si="1"/>
        <v>0</v>
      </c>
    </row>
    <row r="35" spans="1:4" ht="15">
      <c r="A35" s="14" t="s">
        <v>32</v>
      </c>
      <c r="B35" s="14"/>
      <c r="C35" s="20">
        <f>SUM(C36:C39)</f>
        <v>15</v>
      </c>
      <c r="D35" s="2">
        <f>IF(C35=0,"",(C35/$C$111)*100)</f>
        <v>2.73224043715847</v>
      </c>
    </row>
    <row r="36" spans="1:4" ht="15">
      <c r="A36" s="7"/>
      <c r="B36" s="17" t="s">
        <v>33</v>
      </c>
      <c r="C36" s="9">
        <v>5</v>
      </c>
      <c r="D36" s="10">
        <f>IF('[1]Formato'!$C40="","",('[1]Formato'!$C40/$C$111)*100)</f>
        <v>0.9107468123861567</v>
      </c>
    </row>
    <row r="37" spans="1:4" ht="15">
      <c r="A37" s="3"/>
      <c r="B37" s="16" t="s">
        <v>34</v>
      </c>
      <c r="C37" s="5">
        <v>0</v>
      </c>
      <c r="D37" s="6">
        <f>IF('[1]Formato'!$C41="","",('[1]Formato'!$C41/$C$111)*100)</f>
        <v>0</v>
      </c>
    </row>
    <row r="38" spans="1:4" ht="15">
      <c r="A38" s="7"/>
      <c r="B38" s="17" t="s">
        <v>35</v>
      </c>
      <c r="C38" s="9">
        <v>5</v>
      </c>
      <c r="D38" s="10">
        <f>IF('[1]Formato'!$C42="","",('[1]Formato'!$C42/$C$111)*100)</f>
        <v>0.9107468123861567</v>
      </c>
    </row>
    <row r="39" spans="1:4" ht="15">
      <c r="A39" s="3"/>
      <c r="B39" s="18" t="s">
        <v>6</v>
      </c>
      <c r="C39" s="5">
        <v>5</v>
      </c>
      <c r="D39" s="6">
        <f>IF('[1]Formato'!$C43="","",('[1]Formato'!$C43/$C$111)*100)</f>
        <v>0.9107468123861567</v>
      </c>
    </row>
    <row r="40" spans="1:4" ht="15">
      <c r="A40" s="22" t="s">
        <v>36</v>
      </c>
      <c r="B40" s="15"/>
      <c r="C40" s="20">
        <f>SUM(C41:C44)</f>
        <v>30</v>
      </c>
      <c r="D40" s="2">
        <f>IF(C40=0,"",(C40/$C$111)*100)</f>
        <v>5.46448087431694</v>
      </c>
    </row>
    <row r="41" spans="1:4" ht="15">
      <c r="A41" s="3"/>
      <c r="B41" s="16" t="s">
        <v>37</v>
      </c>
      <c r="C41" s="5">
        <v>5</v>
      </c>
      <c r="D41" s="6">
        <f>IF('[1]Formato'!$C45="","",('[1]Formato'!$C45/$C$111)*100)</f>
        <v>0.9107468123861567</v>
      </c>
    </row>
    <row r="42" spans="1:4" ht="15">
      <c r="A42" s="7"/>
      <c r="B42" s="17" t="s">
        <v>38</v>
      </c>
      <c r="C42" s="9">
        <v>5</v>
      </c>
      <c r="D42" s="10">
        <f>IF('[1]Formato'!$C46="","",('[1]Formato'!$C46/$C$111)*100)</f>
        <v>0.9107468123861567</v>
      </c>
    </row>
    <row r="43" spans="1:4" ht="15">
      <c r="A43" s="3"/>
      <c r="B43" s="16" t="s">
        <v>39</v>
      </c>
      <c r="C43" s="5">
        <v>0</v>
      </c>
      <c r="D43" s="6">
        <f>IF('[1]Formato'!$C47="","",('[1]Formato'!$C47/$C$111)*100)</f>
        <v>0</v>
      </c>
    </row>
    <row r="44" spans="1:4" ht="15">
      <c r="A44" s="7"/>
      <c r="B44" s="21" t="s">
        <v>6</v>
      </c>
      <c r="C44" s="9">
        <v>20</v>
      </c>
      <c r="D44" s="10">
        <f>IF('[1]Formato'!$C48="","",('[1]Formato'!$C48/$C$111)*100)</f>
        <v>3.642987249544627</v>
      </c>
    </row>
    <row r="45" spans="1:4" ht="15">
      <c r="A45" s="22" t="s">
        <v>40</v>
      </c>
      <c r="B45" s="15"/>
      <c r="C45" s="20">
        <f>SUM(C46:C51)</f>
        <v>0</v>
      </c>
      <c r="D45" s="2" t="str">
        <f>IF(C45=0,"",(C45/$C$111)*100)</f>
        <v/>
      </c>
    </row>
    <row r="46" spans="1:4" ht="15">
      <c r="A46" s="7"/>
      <c r="B46" s="17" t="s">
        <v>41</v>
      </c>
      <c r="C46" s="9">
        <v>0</v>
      </c>
      <c r="D46" s="10">
        <f>IF('[1]Formato'!$C50="","",('[1]Formato'!$C50/$C$111)*100)</f>
        <v>0</v>
      </c>
    </row>
    <row r="47" spans="1:4" ht="15">
      <c r="A47" s="3"/>
      <c r="B47" s="16" t="s">
        <v>42</v>
      </c>
      <c r="C47" s="5">
        <v>0</v>
      </c>
      <c r="D47" s="6">
        <f>IF('[1]Formato'!$C51="","",('[1]Formato'!$C51/$C$111)*100)</f>
        <v>0</v>
      </c>
    </row>
    <row r="48" spans="1:4" ht="15">
      <c r="A48" s="7"/>
      <c r="B48" s="17" t="s">
        <v>43</v>
      </c>
      <c r="C48" s="9">
        <v>0</v>
      </c>
      <c r="D48" s="10">
        <f>IF('[1]Formato'!$C52="","",('[1]Formato'!$C52/$C$111)*100)</f>
        <v>0</v>
      </c>
    </row>
    <row r="49" spans="1:4" ht="15">
      <c r="A49" s="3"/>
      <c r="B49" s="16" t="s">
        <v>44</v>
      </c>
      <c r="C49" s="5">
        <v>0</v>
      </c>
      <c r="D49" s="6">
        <f>IF('[1]Formato'!$C53="","",('[1]Formato'!$C53/$C$111)*100)</f>
        <v>0</v>
      </c>
    </row>
    <row r="50" spans="1:4" ht="15">
      <c r="A50" s="7"/>
      <c r="B50" s="17" t="s">
        <v>45</v>
      </c>
      <c r="C50" s="9">
        <v>0</v>
      </c>
      <c r="D50" s="10">
        <f>IF('[1]Formato'!$C54="","",('[1]Formato'!$C54/$C$111)*100)</f>
        <v>0</v>
      </c>
    </row>
    <row r="51" spans="1:4" ht="15">
      <c r="A51" s="3"/>
      <c r="B51" s="18" t="s">
        <v>46</v>
      </c>
      <c r="C51" s="5">
        <v>0</v>
      </c>
      <c r="D51" s="6">
        <f>IF('[1]Formato'!$C55="","",('[1]Formato'!$C55/$C$111)*100)</f>
        <v>0</v>
      </c>
    </row>
    <row r="52" spans="1:4" ht="15">
      <c r="A52" s="22" t="s">
        <v>47</v>
      </c>
      <c r="B52" s="15"/>
      <c r="C52" s="20">
        <f>SUM(C53:C59)</f>
        <v>135</v>
      </c>
      <c r="D52" s="2">
        <f>IF(C52=0,"",(C52/$C$111)*100)</f>
        <v>24.59016393442623</v>
      </c>
    </row>
    <row r="53" spans="1:4" ht="15">
      <c r="A53" s="3"/>
      <c r="B53" s="16" t="s">
        <v>48</v>
      </c>
      <c r="C53" s="5">
        <v>0</v>
      </c>
      <c r="D53" s="6">
        <f>IF('[1]Formato'!$C57="","",('[1]Formato'!$C57/$C$111)*100)</f>
        <v>0</v>
      </c>
    </row>
    <row r="54" spans="1:4" ht="15">
      <c r="A54" s="7"/>
      <c r="B54" s="17" t="s">
        <v>49</v>
      </c>
      <c r="C54" s="9">
        <v>0</v>
      </c>
      <c r="D54" s="10">
        <f>IF('[1]Formato'!$C58="","",('[1]Formato'!$C58/$C$111)*100)</f>
        <v>0</v>
      </c>
    </row>
    <row r="55" spans="1:4" ht="15">
      <c r="A55" s="3"/>
      <c r="B55" s="16" t="s">
        <v>50</v>
      </c>
      <c r="C55" s="5">
        <v>115</v>
      </c>
      <c r="D55" s="6">
        <f>IF('[1]Formato'!$C59="","",('[1]Formato'!$C59/$C$111)*100)</f>
        <v>20.9471766848816</v>
      </c>
    </row>
    <row r="56" spans="1:4" ht="15">
      <c r="A56" s="7"/>
      <c r="B56" s="17" t="s">
        <v>51</v>
      </c>
      <c r="C56" s="9">
        <v>0</v>
      </c>
      <c r="D56" s="10">
        <f>IF('[1]Formato'!$C60="","",('[1]Formato'!$C60/$C$111)*100)</f>
        <v>0</v>
      </c>
    </row>
    <row r="57" spans="1:4" ht="15">
      <c r="A57" s="3"/>
      <c r="B57" s="16" t="s">
        <v>52</v>
      </c>
      <c r="C57" s="5">
        <v>0</v>
      </c>
      <c r="D57" s="6">
        <f>IF('[1]Formato'!$C61="","",('[1]Formato'!$C61/$C$111)*100)</f>
        <v>0</v>
      </c>
    </row>
    <row r="58" spans="1:4" ht="15">
      <c r="A58" s="7"/>
      <c r="B58" s="17" t="s">
        <v>53</v>
      </c>
      <c r="C58" s="9">
        <v>17</v>
      </c>
      <c r="D58" s="10">
        <f>IF('[1]Formato'!$C62="","",('[1]Formato'!$C62/$C$111)*100)</f>
        <v>3.096539162112933</v>
      </c>
    </row>
    <row r="59" spans="1:4" ht="15">
      <c r="A59" s="3"/>
      <c r="B59" s="18" t="s">
        <v>54</v>
      </c>
      <c r="C59" s="5">
        <v>3</v>
      </c>
      <c r="D59" s="6">
        <f>IF('[1]Formato'!$C63="","",('[1]Formato'!$C63/$C$111)*100)</f>
        <v>0.546448087431694</v>
      </c>
    </row>
    <row r="60" spans="1:4" ht="15">
      <c r="A60" s="22" t="s">
        <v>55</v>
      </c>
      <c r="B60" s="15"/>
      <c r="C60" s="20">
        <f>SUM(C61:C65)</f>
        <v>32</v>
      </c>
      <c r="D60" s="2">
        <f>IF(C60=0,"",(C60/$C$111)*100)</f>
        <v>5.828779599271402</v>
      </c>
    </row>
    <row r="61" spans="1:4" ht="15">
      <c r="A61" s="3"/>
      <c r="B61" s="16" t="s">
        <v>56</v>
      </c>
      <c r="C61" s="5">
        <v>5</v>
      </c>
      <c r="D61" s="6">
        <f>IF('[1]Formato'!$C65="","",('[1]Formato'!$C65/$C$111)*100)</f>
        <v>0.9107468123861567</v>
      </c>
    </row>
    <row r="62" spans="1:4" ht="15">
      <c r="A62" s="7"/>
      <c r="B62" s="17" t="s">
        <v>57</v>
      </c>
      <c r="C62" s="9">
        <v>4</v>
      </c>
      <c r="D62" s="10">
        <f>IF('[1]Formato'!$C66="","",('[1]Formato'!$C66/$C$111)*100)</f>
        <v>0.7285974499089253</v>
      </c>
    </row>
    <row r="63" spans="1:4" ht="15">
      <c r="A63" s="3"/>
      <c r="B63" s="16" t="s">
        <v>58</v>
      </c>
      <c r="C63" s="5">
        <v>2</v>
      </c>
      <c r="D63" s="6">
        <f>IF('[1]Formato'!$C67="","",('[1]Formato'!$C67/$C$111)*100)</f>
        <v>0.36429872495446264</v>
      </c>
    </row>
    <row r="64" spans="1:4" ht="15">
      <c r="A64" s="7"/>
      <c r="B64" s="17" t="s">
        <v>59</v>
      </c>
      <c r="C64" s="9">
        <v>0</v>
      </c>
      <c r="D64" s="10">
        <f>IF('[1]Formato'!$C68="","",('[1]Formato'!$C68/$C$111)*100)</f>
        <v>0</v>
      </c>
    </row>
    <row r="65" spans="1:4" ht="15">
      <c r="A65" s="3"/>
      <c r="B65" s="18" t="s">
        <v>60</v>
      </c>
      <c r="C65" s="5">
        <v>21</v>
      </c>
      <c r="D65" s="6">
        <f>IF('[1]Formato'!$C69="","",('[1]Formato'!$C69/$C$111)*100)</f>
        <v>3.825136612021858</v>
      </c>
    </row>
    <row r="66" spans="1:4" ht="15">
      <c r="A66" s="23" t="s">
        <v>61</v>
      </c>
      <c r="B66" s="24"/>
      <c r="C66" s="19">
        <v>0</v>
      </c>
      <c r="D66" s="10">
        <f>IF('[1]Formato'!$C70="","",('[1]Formato'!$C70/$C$111)*100)</f>
        <v>0</v>
      </c>
    </row>
    <row r="67" spans="1:4" ht="15">
      <c r="A67" s="22" t="s">
        <v>62</v>
      </c>
      <c r="B67" s="15"/>
      <c r="C67" s="20">
        <f>SUM(C68:C73)</f>
        <v>1</v>
      </c>
      <c r="D67" s="2">
        <f>IF(C67=0,"",(C67/$C$111)*100)</f>
        <v>0.18214936247723132</v>
      </c>
    </row>
    <row r="68" spans="1:4" ht="15">
      <c r="A68" s="7"/>
      <c r="B68" s="8" t="s">
        <v>63</v>
      </c>
      <c r="C68" s="9">
        <v>0</v>
      </c>
      <c r="D68" s="10">
        <f>IF('[1]Formato'!$C72="","",('[1]Formato'!$C72/$C$111)*100)</f>
        <v>0</v>
      </c>
    </row>
    <row r="69" spans="1:4" ht="15">
      <c r="A69" s="3"/>
      <c r="B69" s="4" t="s">
        <v>64</v>
      </c>
      <c r="C69" s="5">
        <v>0</v>
      </c>
      <c r="D69" s="6">
        <f>IF('[1]Formato'!$C73="","",('[1]Formato'!$C73/$C$111)*100)</f>
        <v>0</v>
      </c>
    </row>
    <row r="70" spans="1:4" ht="15">
      <c r="A70" s="7"/>
      <c r="B70" s="8" t="s">
        <v>65</v>
      </c>
      <c r="C70" s="9">
        <v>0</v>
      </c>
      <c r="D70" s="10">
        <f>IF('[1]Formato'!$C74="","",('[1]Formato'!$C74/$C$111)*100)</f>
        <v>0</v>
      </c>
    </row>
    <row r="71" spans="1:4" ht="15">
      <c r="A71" s="3"/>
      <c r="B71" s="4" t="s">
        <v>66</v>
      </c>
      <c r="C71" s="5">
        <v>0</v>
      </c>
      <c r="D71" s="6">
        <f>IF('[1]Formato'!$C75="","",('[1]Formato'!$C75/$C$111)*100)</f>
        <v>0</v>
      </c>
    </row>
    <row r="72" spans="1:4" ht="15">
      <c r="A72" s="7"/>
      <c r="B72" s="8" t="s">
        <v>67</v>
      </c>
      <c r="C72" s="9">
        <v>0</v>
      </c>
      <c r="D72" s="10">
        <f>IF('[1]Formato'!$C76="","",('[1]Formato'!$C76/$C$111)*100)</f>
        <v>0</v>
      </c>
    </row>
    <row r="73" spans="1:4" ht="15">
      <c r="A73" s="3"/>
      <c r="B73" s="25" t="s">
        <v>46</v>
      </c>
      <c r="C73" s="5">
        <v>1</v>
      </c>
      <c r="D73" s="6">
        <f>IF('[1]Formato'!$C77="","",('[1]Formato'!$C77/$C$111)*100)</f>
        <v>0.18214936247723132</v>
      </c>
    </row>
    <row r="74" spans="1:4" ht="15">
      <c r="A74" s="22" t="s">
        <v>68</v>
      </c>
      <c r="B74" s="15"/>
      <c r="C74" s="20">
        <f>SUM(C75:C80)</f>
        <v>0</v>
      </c>
      <c r="D74" s="2" t="str">
        <f>IF(C74=0,"",(C74/$C$111)*100)</f>
        <v/>
      </c>
    </row>
    <row r="75" spans="1:4" ht="15">
      <c r="A75" s="3"/>
      <c r="B75" s="4" t="s">
        <v>63</v>
      </c>
      <c r="C75" s="5">
        <v>0</v>
      </c>
      <c r="D75" s="6">
        <f>IF('[1]Formato'!$C79="","",('[1]Formato'!$C79/$C$111)*100)</f>
        <v>0</v>
      </c>
    </row>
    <row r="76" spans="1:4" ht="15">
      <c r="A76" s="7"/>
      <c r="B76" s="8" t="s">
        <v>64</v>
      </c>
      <c r="C76" s="9">
        <v>0</v>
      </c>
      <c r="D76" s="10">
        <f>IF('[1]Formato'!$C80="","",('[1]Formato'!$C80/$C$111)*100)</f>
        <v>0</v>
      </c>
    </row>
    <row r="77" spans="1:4" ht="15">
      <c r="A77" s="3"/>
      <c r="B77" s="4" t="s">
        <v>65</v>
      </c>
      <c r="C77" s="5">
        <v>0</v>
      </c>
      <c r="D77" s="6">
        <f>IF('[1]Formato'!$C81="","",('[1]Formato'!$C81/$C$111)*100)</f>
        <v>0</v>
      </c>
    </row>
    <row r="78" spans="1:4" ht="15">
      <c r="A78" s="7"/>
      <c r="B78" s="8" t="s">
        <v>66</v>
      </c>
      <c r="C78" s="9">
        <v>0</v>
      </c>
      <c r="D78" s="10">
        <f>IF('[1]Formato'!$C82="","",('[1]Formato'!$C82/$C$111)*100)</f>
        <v>0</v>
      </c>
    </row>
    <row r="79" spans="1:4" ht="15">
      <c r="A79" s="3"/>
      <c r="B79" s="4" t="s">
        <v>67</v>
      </c>
      <c r="C79" s="5">
        <v>0</v>
      </c>
      <c r="D79" s="6">
        <f>IF('[1]Formato'!$C83="","",('[1]Formato'!$C83/$C$111)*100)</f>
        <v>0</v>
      </c>
    </row>
    <row r="80" spans="1:4" ht="15">
      <c r="A80" s="7"/>
      <c r="B80" s="11" t="s">
        <v>46</v>
      </c>
      <c r="C80" s="9">
        <v>0</v>
      </c>
      <c r="D80" s="10">
        <f>IF('[1]Formato'!$C84="","",('[1]Formato'!$C84/$C$111)*100)</f>
        <v>0</v>
      </c>
    </row>
    <row r="81" spans="1:4" ht="15">
      <c r="A81" s="22" t="s">
        <v>69</v>
      </c>
      <c r="B81" s="15"/>
      <c r="C81" s="20">
        <f>SUM(C82:C84)</f>
        <v>22</v>
      </c>
      <c r="D81" s="2">
        <f>IF(C81=0,"",(C81/$C$111)*100)</f>
        <v>4.007285974499089</v>
      </c>
    </row>
    <row r="82" spans="1:4" ht="15">
      <c r="A82" s="7"/>
      <c r="B82" s="8" t="s">
        <v>70</v>
      </c>
      <c r="C82" s="9">
        <v>0</v>
      </c>
      <c r="D82" s="10">
        <f>IF('[1]Formato'!$C86="","",('[1]Formato'!$C86/$C$111)*100)</f>
        <v>0</v>
      </c>
    </row>
    <row r="83" spans="1:4" ht="15">
      <c r="A83" s="3"/>
      <c r="B83" s="4" t="s">
        <v>71</v>
      </c>
      <c r="C83" s="5">
        <v>22</v>
      </c>
      <c r="D83" s="6">
        <f>IF('[1]Formato'!$C87="","",('[1]Formato'!$C87/$C$111)*100)</f>
        <v>4.007285974499089</v>
      </c>
    </row>
    <row r="84" spans="1:4" ht="15">
      <c r="A84" s="7"/>
      <c r="B84" s="11" t="s">
        <v>11</v>
      </c>
      <c r="C84" s="9">
        <v>0</v>
      </c>
      <c r="D84" s="10">
        <f>IF('[1]Formato'!$C88="","",('[1]Formato'!$C88/$C$111)*100)</f>
        <v>0</v>
      </c>
    </row>
    <row r="85" spans="1:4" ht="15">
      <c r="A85" s="22" t="s">
        <v>72</v>
      </c>
      <c r="B85" s="15"/>
      <c r="C85" s="20">
        <f>SUM(C86:C87)</f>
        <v>3</v>
      </c>
      <c r="D85" s="2">
        <f>IF(C85=0,"",(C85/$C$111)*100)</f>
        <v>0.546448087431694</v>
      </c>
    </row>
    <row r="86" spans="1:4" ht="15">
      <c r="A86" s="7"/>
      <c r="B86" s="8" t="s">
        <v>73</v>
      </c>
      <c r="C86" s="9">
        <v>3</v>
      </c>
      <c r="D86" s="10">
        <f>IF('[1]Formato'!$C90="","",('[1]Formato'!$C90/$C$111)*100)</f>
        <v>0.546448087431694</v>
      </c>
    </row>
    <row r="87" spans="1:4" ht="15">
      <c r="A87" s="3"/>
      <c r="B87" s="4" t="s">
        <v>74</v>
      </c>
      <c r="C87" s="5">
        <v>0</v>
      </c>
      <c r="D87" s="6">
        <f>IF('[1]Formato'!$C91="","",('[1]Formato'!$C91/$C$111)*100)</f>
        <v>0</v>
      </c>
    </row>
    <row r="88" spans="1:4" ht="15">
      <c r="A88" s="22" t="s">
        <v>75</v>
      </c>
      <c r="B88" s="15"/>
      <c r="C88" s="20">
        <f>SUM(C89:C95)</f>
        <v>0</v>
      </c>
      <c r="D88" s="2" t="str">
        <f>IF(C88=0,"",(C88/$C$111)*100)</f>
        <v/>
      </c>
    </row>
    <row r="89" spans="1:4" ht="15">
      <c r="A89" s="3"/>
      <c r="B89" s="4" t="s">
        <v>76</v>
      </c>
      <c r="C89" s="5">
        <v>0</v>
      </c>
      <c r="D89" s="6">
        <f>IF('[1]Formato'!$C93="","",('[1]Formato'!$C93/$C$111)*100)</f>
        <v>0</v>
      </c>
    </row>
    <row r="90" spans="1:4" ht="15">
      <c r="A90" s="7"/>
      <c r="B90" s="8" t="s">
        <v>77</v>
      </c>
      <c r="C90" s="9">
        <v>0</v>
      </c>
      <c r="D90" s="10">
        <f>IF('[1]Formato'!$C94="","",('[1]Formato'!$C94/$C$111)*100)</f>
        <v>0</v>
      </c>
    </row>
    <row r="91" spans="1:4" ht="15">
      <c r="A91" s="3"/>
      <c r="B91" s="4" t="s">
        <v>78</v>
      </c>
      <c r="C91" s="5">
        <v>0</v>
      </c>
      <c r="D91" s="6">
        <f>IF('[1]Formato'!$C95="","",('[1]Formato'!$C95/$C$111)*100)</f>
        <v>0</v>
      </c>
    </row>
    <row r="92" spans="1:4" ht="15">
      <c r="A92" s="7"/>
      <c r="B92" s="8" t="s">
        <v>79</v>
      </c>
      <c r="C92" s="9">
        <v>0</v>
      </c>
      <c r="D92" s="10">
        <f>IF('[1]Formato'!$C96="","",('[1]Formato'!$C96/$C$111)*100)</f>
        <v>0</v>
      </c>
    </row>
    <row r="93" spans="1:4" ht="15">
      <c r="A93" s="3"/>
      <c r="B93" s="4" t="s">
        <v>80</v>
      </c>
      <c r="C93" s="5">
        <v>0</v>
      </c>
      <c r="D93" s="6">
        <f>IF('[1]Formato'!$C97="","",('[1]Formato'!$C97/$C$111)*100)</f>
        <v>0</v>
      </c>
    </row>
    <row r="94" spans="1:4" ht="15">
      <c r="A94" s="7"/>
      <c r="B94" s="8" t="s">
        <v>81</v>
      </c>
      <c r="C94" s="9">
        <v>0</v>
      </c>
      <c r="D94" s="10">
        <f>IF('[1]Formato'!$C98="","",('[1]Formato'!$C98/$C$111)*100)</f>
        <v>0</v>
      </c>
    </row>
    <row r="95" spans="1:4" ht="15">
      <c r="A95" s="3"/>
      <c r="B95" s="25" t="s">
        <v>54</v>
      </c>
      <c r="C95" s="5">
        <v>0</v>
      </c>
      <c r="D95" s="6">
        <f>IF('[1]Formato'!$C99="","",('[1]Formato'!$C99/$C$111)*100)</f>
        <v>0</v>
      </c>
    </row>
    <row r="96" spans="1:4" ht="15">
      <c r="A96" s="23" t="s">
        <v>82</v>
      </c>
      <c r="B96" s="24"/>
      <c r="C96" s="19">
        <v>0</v>
      </c>
      <c r="D96" s="10">
        <f>IF('[1]Formato'!$C100="","",('[1]Formato'!$C100/$C$111)*100)</f>
        <v>0</v>
      </c>
    </row>
    <row r="97" spans="1:4" ht="15">
      <c r="A97" s="22" t="s">
        <v>83</v>
      </c>
      <c r="B97" s="15"/>
      <c r="C97" s="20">
        <f>SUM(C98:C105)</f>
        <v>0</v>
      </c>
      <c r="D97" s="2" t="str">
        <f>IF(C97=0,"",(C97/$C$111)*100)</f>
        <v/>
      </c>
    </row>
    <row r="98" spans="1:4" ht="15">
      <c r="A98" s="3"/>
      <c r="B98" s="4" t="s">
        <v>84</v>
      </c>
      <c r="C98" s="5">
        <v>0</v>
      </c>
      <c r="D98" s="6">
        <f>IF('[1]Formato'!$C102="","",('[1]Formato'!$C102/$C$111)*100)</f>
        <v>0</v>
      </c>
    </row>
    <row r="99" spans="1:4" ht="15">
      <c r="A99" s="7"/>
      <c r="B99" s="8" t="s">
        <v>85</v>
      </c>
      <c r="C99" s="9">
        <v>0</v>
      </c>
      <c r="D99" s="10">
        <f>IF('[1]Formato'!$C103="","",('[1]Formato'!$C103/$C$111)*100)</f>
        <v>0</v>
      </c>
    </row>
    <row r="100" spans="1:4" ht="15">
      <c r="A100" s="3"/>
      <c r="B100" s="4" t="s">
        <v>86</v>
      </c>
      <c r="C100" s="5">
        <v>0</v>
      </c>
      <c r="D100" s="6">
        <f>IF('[1]Formato'!$C104="","",('[1]Formato'!$C104/$C$111)*100)</f>
        <v>0</v>
      </c>
    </row>
    <row r="101" spans="1:4" ht="15">
      <c r="A101" s="7"/>
      <c r="B101" s="8" t="s">
        <v>87</v>
      </c>
      <c r="C101" s="9">
        <v>0</v>
      </c>
      <c r="D101" s="10">
        <f>IF('[1]Formato'!$C105="","",('[1]Formato'!$C105/$C$111)*100)</f>
        <v>0</v>
      </c>
    </row>
    <row r="102" spans="1:4" ht="15">
      <c r="A102" s="3"/>
      <c r="B102" s="4" t="s">
        <v>88</v>
      </c>
      <c r="C102" s="5">
        <v>0</v>
      </c>
      <c r="D102" s="6">
        <f>IF('[1]Formato'!$C106="","",('[1]Formato'!$C106/$C$111)*100)</f>
        <v>0</v>
      </c>
    </row>
    <row r="103" spans="1:4" ht="15">
      <c r="A103" s="7"/>
      <c r="B103" s="8" t="s">
        <v>89</v>
      </c>
      <c r="C103" s="9">
        <v>0</v>
      </c>
      <c r="D103" s="10">
        <f>IF('[1]Formato'!$C107="","",('[1]Formato'!$C107/$C$111)*100)</f>
        <v>0</v>
      </c>
    </row>
    <row r="104" spans="1:4" ht="15">
      <c r="A104" s="3"/>
      <c r="B104" s="25" t="s">
        <v>90</v>
      </c>
      <c r="C104" s="5">
        <v>0</v>
      </c>
      <c r="D104" s="6">
        <f>IF('[1]Formato'!$C108="","",('[1]Formato'!$C108/$C$111)*100)</f>
        <v>0</v>
      </c>
    </row>
    <row r="105" spans="1:4" ht="15">
      <c r="A105" s="7"/>
      <c r="B105" s="8" t="s">
        <v>91</v>
      </c>
      <c r="C105" s="9">
        <v>0</v>
      </c>
      <c r="D105" s="10">
        <f>IF('[1]Formato'!$C109="","",('[1]Formato'!$C109/$C$111)*100)</f>
        <v>0</v>
      </c>
    </row>
    <row r="106" spans="1:4" ht="30">
      <c r="A106" s="22" t="s">
        <v>92</v>
      </c>
      <c r="B106" s="15"/>
      <c r="C106" s="20" t="s">
        <v>104</v>
      </c>
      <c r="D106" s="2"/>
    </row>
    <row r="107" spans="1:4" ht="40.5" customHeight="1">
      <c r="A107" s="7"/>
      <c r="B107" s="26" t="s">
        <v>93</v>
      </c>
      <c r="C107" s="27" t="s">
        <v>94</v>
      </c>
      <c r="D107" s="10"/>
    </row>
    <row r="108" spans="1:4" ht="30">
      <c r="A108" s="3"/>
      <c r="B108" s="28" t="s">
        <v>95</v>
      </c>
      <c r="C108" s="29" t="s">
        <v>96</v>
      </c>
      <c r="D108" s="6"/>
    </row>
    <row r="109" spans="1:4" ht="45">
      <c r="A109" s="7"/>
      <c r="B109" s="26" t="s">
        <v>97</v>
      </c>
      <c r="C109" s="27" t="s">
        <v>94</v>
      </c>
      <c r="D109" s="10"/>
    </row>
    <row r="110" spans="1:4" ht="15">
      <c r="A110" s="3"/>
      <c r="B110" s="28" t="s">
        <v>98</v>
      </c>
      <c r="C110" s="29" t="s">
        <v>99</v>
      </c>
      <c r="D110" s="6"/>
    </row>
    <row r="111" spans="1:4" ht="15">
      <c r="A111" s="30" t="s">
        <v>100</v>
      </c>
      <c r="B111" s="31"/>
      <c r="C111" s="32">
        <f>SUM(C4,C9,C10,C14,C15,C25,C26,C27,C32,C33,C34,C35,C40,C45,C52,C60,C67,C66,C74,C81,C85,C88,C96,C97)</f>
        <v>549</v>
      </c>
      <c r="D111" s="33">
        <f>IF(C111=0,"",(C111/$C$111)*100)</f>
        <v>100</v>
      </c>
    </row>
  </sheetData>
  <mergeCells count="6">
    <mergeCell ref="F3:F5"/>
    <mergeCell ref="E1:F1"/>
    <mergeCell ref="D1:D2"/>
    <mergeCell ref="A1:C1"/>
    <mergeCell ref="A2:C2"/>
    <mergeCell ref="A3:B3"/>
  </mergeCells>
  <conditionalFormatting sqref="C5:C8 C28:C31 C41:C44">
    <cfRule type="containsBlanks" priority="12" dxfId="0">
      <formula>LEN(TRIM(C5))=0</formula>
    </cfRule>
  </conditionalFormatting>
  <conditionalFormatting sqref="C11:C13 C16:C24 C36:C39 C46:C51 C53:C59 C61:C65 C68:C73 C75:C80 C82:C84 C86:C87">
    <cfRule type="containsBlanks" priority="11" dxfId="0">
      <formula>LEN(TRIM(C11))=0</formula>
    </cfRule>
  </conditionalFormatting>
  <conditionalFormatting sqref="C89:C95">
    <cfRule type="containsBlanks" priority="6" dxfId="0">
      <formula>LEN(TRIM(C89))=0</formula>
    </cfRule>
  </conditionalFormatting>
  <conditionalFormatting sqref="C98:C105">
    <cfRule type="containsBlanks" priority="1" dxfId="0">
      <formula>LEN(TRIM(C98))=0</formula>
    </cfRule>
  </conditionalFormatting>
  <conditionalFormatting sqref="C107:C110">
    <cfRule type="containsBlanks" priority="5" dxfId="0">
      <formula>LEN(TRIM(C107))=0</formula>
    </cfRule>
  </conditionalFormatting>
  <dataValidations count="2">
    <dataValidation type="whole" allowBlank="1" showInputMessage="1" showErrorMessage="1" sqref="C11:C13 C16:C24 C36:C39 C46:C51 C53:C59 C61:C66 C68:C73 C75:C80 C82:C84 C86:C87 C89:C105 C5:C8 C28:C34 C41:C44">
      <formula1>0</formula1>
      <formula2>30000</formula2>
    </dataValidation>
    <dataValidation type="list" allowBlank="1" showInputMessage="1" showErrorMessage="1" sqref="C107:C110 E1">
      <formula1>'Z:\IFAI FICS 2023\2023\SO FIC''S 2DO. TRIMESTRE 2023\[04-L3FIV abril-mayo-junio.xlsm]Catálogo'!#REF!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Subdireccion de Asuntos Juridicos</dc:creator>
  <cp:keywords/>
  <dc:description/>
  <cp:lastModifiedBy>eduardoliceaga376</cp:lastModifiedBy>
  <dcterms:created xsi:type="dcterms:W3CDTF">2023-09-15T20:49:20Z</dcterms:created>
  <dcterms:modified xsi:type="dcterms:W3CDTF">2023-09-15T21:35:22Z</dcterms:modified>
  <cp:category/>
  <cp:version/>
  <cp:contentType/>
  <cp:contentStatus/>
</cp:coreProperties>
</file>